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ql3\Desktop\toolkit final push\"/>
    </mc:Choice>
  </mc:AlternateContent>
  <bookViews>
    <workbookView xWindow="0" yWindow="0" windowWidth="25200" windowHeight="10356" activeTab="1"/>
  </bookViews>
  <sheets>
    <sheet name="PSU selection template PPS" sheetId="1" r:id="rId1"/>
    <sheet name="Instructions and example PPS" sheetId="2" r:id="rId2"/>
    <sheet name="Instructions and example SS"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2" l="1"/>
  <c r="D64" i="2"/>
  <c r="A41" i="2" l="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C11" i="2"/>
  <c r="G18" i="2" s="1"/>
  <c r="G19" i="2" s="1"/>
  <c r="G20" i="2" s="1"/>
  <c r="G21" i="2" s="1"/>
  <c r="G22" i="2" s="1"/>
  <c r="G23" i="2" s="1"/>
  <c r="G24" i="2" s="1"/>
  <c r="G25" i="2" s="1"/>
  <c r="G26" i="2" s="1"/>
  <c r="G27" i="2" s="1"/>
  <c r="G28" i="2" s="1"/>
  <c r="G29" i="2" s="1"/>
  <c r="G30" i="2" s="1"/>
  <c r="G31" i="2" s="1"/>
  <c r="G32" i="2" s="1"/>
  <c r="G33" i="2" s="1"/>
  <c r="G34" i="2" s="1"/>
  <c r="G35" i="2" s="1"/>
  <c r="G36" i="2" s="1"/>
  <c r="G37" i="2" s="1"/>
  <c r="G38" i="2" s="1"/>
  <c r="G39" i="2" s="1"/>
  <c r="G40" i="2" s="1"/>
  <c r="G41" i="2" s="1"/>
  <c r="G42" i="2" s="1"/>
  <c r="G43" i="2" s="1"/>
  <c r="G44" i="2" s="1"/>
  <c r="G45" i="2" s="1"/>
  <c r="D3" i="4"/>
  <c r="E8" i="4" s="1"/>
  <c r="A33" i="4"/>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D7" i="1"/>
  <c r="D8" i="1" s="1"/>
  <c r="D16" i="2"/>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D54" i="2" s="1"/>
  <c r="D55" i="2" s="1"/>
  <c r="D56" i="2" s="1"/>
  <c r="D57" i="2" s="1"/>
  <c r="D58" i="2" s="1"/>
  <c r="D59" i="2" s="1"/>
  <c r="D60" i="2" s="1"/>
  <c r="D61" i="2" s="1"/>
  <c r="D62" i="2" s="1"/>
  <c r="D63" i="2" s="1"/>
  <c r="F8" i="4" l="1"/>
  <c r="E9" i="4"/>
  <c r="E10" i="4" s="1"/>
  <c r="E11" i="4" s="1"/>
  <c r="E12" i="4" s="1"/>
  <c r="E13" i="4" s="1"/>
  <c r="E14" i="4" s="1"/>
  <c r="E15" i="4" s="1"/>
  <c r="E16" i="4" s="1"/>
  <c r="E17" i="4" s="1"/>
  <c r="E18" i="4" s="1"/>
  <c r="E19" i="4" s="1"/>
  <c r="E20" i="4" s="1"/>
  <c r="E21" i="4" s="1"/>
  <c r="E22" i="4" s="1"/>
  <c r="E23" i="4" s="1"/>
  <c r="E24" i="4" s="1"/>
  <c r="E25" i="4" s="1"/>
  <c r="E26" i="4" s="1"/>
  <c r="F10" i="4" l="1"/>
  <c r="F9" i="4"/>
  <c r="F11" i="4" l="1"/>
  <c r="F12" i="4"/>
  <c r="F13" i="4" l="1"/>
  <c r="F14" i="4" l="1"/>
  <c r="F15" i="4" l="1"/>
  <c r="F16" i="4" l="1"/>
  <c r="F17" i="4" l="1"/>
  <c r="F18" i="4" l="1"/>
  <c r="F19" i="4" l="1"/>
  <c r="F20" i="4" l="1"/>
  <c r="F21" i="4" l="1"/>
  <c r="F22" i="4" l="1"/>
  <c r="F23" i="4" l="1"/>
  <c r="F24" i="4" l="1"/>
  <c r="F26" i="4" l="1"/>
  <c r="F25" i="4"/>
</calcChain>
</file>

<file path=xl/comments1.xml><?xml version="1.0" encoding="utf-8"?>
<comments xmlns="http://schemas.openxmlformats.org/spreadsheetml/2006/main">
  <authors>
    <author>CDC User</author>
  </authors>
  <commentList>
    <comment ref="E4" authorId="0" shapeId="0">
      <text>
        <r>
          <rPr>
            <b/>
            <sz val="9"/>
            <color indexed="81"/>
            <rFont val="Tahoma"/>
            <family val="2"/>
          </rPr>
          <t>CDC User:</t>
        </r>
        <r>
          <rPr>
            <sz val="9"/>
            <color indexed="81"/>
            <rFont val="Tahoma"/>
            <family val="2"/>
          </rPr>
          <t xml:space="preserve">
Divide the total population by the number of clusters/PSUs to be surveyed. Use a random number table to chose a number between 1 and the sampling interval</t>
        </r>
      </text>
    </comment>
    <comment ref="B6" authorId="0" shapeId="0">
      <text>
        <r>
          <rPr>
            <b/>
            <sz val="9"/>
            <color indexed="81"/>
            <rFont val="Tahoma"/>
            <family val="2"/>
          </rPr>
          <t>CDC User:</t>
        </r>
        <r>
          <rPr>
            <sz val="9"/>
            <color indexed="81"/>
            <rFont val="Tahoma"/>
            <family val="2"/>
          </rPr>
          <t xml:space="preserve">
Best to organize this list by region and district</t>
        </r>
      </text>
    </comment>
  </commentList>
</comments>
</file>

<file path=xl/comments2.xml><?xml version="1.0" encoding="utf-8"?>
<comments xmlns="http://schemas.openxmlformats.org/spreadsheetml/2006/main">
  <authors>
    <author>CDC User</author>
  </authors>
  <commentList>
    <comment ref="B11" authorId="0" shapeId="0">
      <text>
        <r>
          <rPr>
            <b/>
            <sz val="9"/>
            <color indexed="81"/>
            <rFont val="Tahoma"/>
            <family val="2"/>
          </rPr>
          <t>CDC User:</t>
        </r>
        <r>
          <rPr>
            <sz val="9"/>
            <color indexed="81"/>
            <rFont val="Tahoma"/>
            <family val="2"/>
          </rPr>
          <t xml:space="preserve">
Divide the total population by the number of clusters/PSUs to be surveyed. Use a random number table to chose a numebr between 1 and the sampling interval</t>
        </r>
      </text>
    </comment>
  </commentList>
</comments>
</file>

<file path=xl/sharedStrings.xml><?xml version="1.0" encoding="utf-8"?>
<sst xmlns="http://schemas.openxmlformats.org/spreadsheetml/2006/main" count="148" uniqueCount="103">
  <si>
    <t>Name of PSU</t>
  </si>
  <si>
    <t>Population of PSU</t>
  </si>
  <si>
    <t>Cumulative population of PSU</t>
  </si>
  <si>
    <t>Step 1</t>
  </si>
  <si>
    <t xml:space="preserve">Step 2 </t>
  </si>
  <si>
    <t>Step 3</t>
  </si>
  <si>
    <t xml:space="preserve">Step 4 </t>
  </si>
  <si>
    <t xml:space="preserve">PSU </t>
  </si>
  <si>
    <t xml:space="preserve">Pop. </t>
  </si>
  <si>
    <t>Cum.</t>
  </si>
  <si>
    <t>Cluster</t>
  </si>
  <si>
    <t>Utural</t>
  </si>
  <si>
    <t>Mina</t>
  </si>
  <si>
    <t>Bolama</t>
  </si>
  <si>
    <t>Taluma</t>
  </si>
  <si>
    <t>War-Yali</t>
  </si>
  <si>
    <t>Galey</t>
  </si>
  <si>
    <t xml:space="preserve">Tarum </t>
  </si>
  <si>
    <t>Hamtato</t>
  </si>
  <si>
    <t>Nayjaff</t>
  </si>
  <si>
    <t>Nuviya</t>
  </si>
  <si>
    <t xml:space="preserve">Cattical </t>
  </si>
  <si>
    <t xml:space="preserve">Paralai </t>
  </si>
  <si>
    <t>Egala-Kuru</t>
  </si>
  <si>
    <t>Uwanarpo</t>
  </si>
  <si>
    <t xml:space="preserve">Hilandia </t>
  </si>
  <si>
    <t xml:space="preserve">7,8 </t>
  </si>
  <si>
    <t>Assosa</t>
  </si>
  <si>
    <t>Dimma</t>
  </si>
  <si>
    <t>Aisha</t>
  </si>
  <si>
    <t xml:space="preserve">Nam Yao </t>
  </si>
  <si>
    <t>Mai Jarim</t>
  </si>
  <si>
    <t>Pua</t>
  </si>
  <si>
    <t>Gambela</t>
  </si>
  <si>
    <t>Fugnido</t>
  </si>
  <si>
    <t>Degeh Bur</t>
  </si>
  <si>
    <t>Mezan</t>
  </si>
  <si>
    <t xml:space="preserve">BanVinai </t>
  </si>
  <si>
    <t>Puratna</t>
  </si>
  <si>
    <t>Kegalni</t>
  </si>
  <si>
    <t>Hamali-Ura</t>
  </si>
  <si>
    <t>Kameni</t>
  </si>
  <si>
    <t>Kiroya</t>
  </si>
  <si>
    <t>Yanwela</t>
  </si>
  <si>
    <t>Bagvi</t>
  </si>
  <si>
    <t>Atota</t>
  </si>
  <si>
    <t>Kogouva</t>
  </si>
  <si>
    <t>Ahekpa</t>
  </si>
  <si>
    <t>Yondot</t>
  </si>
  <si>
    <t>Nozop</t>
  </si>
  <si>
    <t>17,18</t>
  </si>
  <si>
    <t>Mapazko</t>
  </si>
  <si>
    <t>Lotohah</t>
  </si>
  <si>
    <t xml:space="preserve">Voattigan </t>
  </si>
  <si>
    <t>21,22</t>
  </si>
  <si>
    <t>Plitok</t>
  </si>
  <si>
    <t xml:space="preserve"> Dopoltan</t>
  </si>
  <si>
    <t>Cococopa</t>
  </si>
  <si>
    <t>23,24,25,26,27</t>
  </si>
  <si>
    <t>Famegzi</t>
  </si>
  <si>
    <t>Jigpelay</t>
  </si>
  <si>
    <t>Mewoah</t>
  </si>
  <si>
    <t>Odigla</t>
  </si>
  <si>
    <t>Sanbati</t>
  </si>
  <si>
    <t>Andidwa</t>
  </si>
  <si>
    <t>Selected PSU</t>
  </si>
  <si>
    <t xml:space="preserve">Sampling interval calculated </t>
  </si>
  <si>
    <t>Choose a random starting point between 1 and the sampling interval (k, in this example, 831) by using a random number table or generator. For this example, the number 710 is randomly selected.</t>
  </si>
  <si>
    <t>The first cluster will be where the 710th individual is found based on the cumulative population column, in this example, the first cluster will be in the PSU of Mina since it includes the population from 601 to 1,300.</t>
  </si>
  <si>
    <t>Selecting Clusters /Primary Sampling Units (PSUs) using PPS</t>
  </si>
  <si>
    <t>PSU #</t>
  </si>
  <si>
    <t>Workings</t>
  </si>
  <si>
    <t>Ban Vinai</t>
  </si>
  <si>
    <t>War-Yeli</t>
  </si>
  <si>
    <t>Tarum</t>
  </si>
  <si>
    <t>Cattical</t>
  </si>
  <si>
    <t>Paralia</t>
  </si>
  <si>
    <t>Uwanarpol</t>
  </si>
  <si>
    <t>Hilandia</t>
  </si>
  <si>
    <t>Voattigan</t>
  </si>
  <si>
    <t>Dopoltan</t>
  </si>
  <si>
    <t>Nam Yao</t>
  </si>
  <si>
    <t>PSU # to select (rounded down)</t>
  </si>
  <si>
    <t>Selection of clusters</t>
  </si>
  <si>
    <t>Continue to assign clusters by adding 831 (k) cumulatively. For example, the second cluster will be in the PSU where the value 1,541 is located (710 + 831 = 1541), which is Bolama. The third cluster is where the value 2,372 is located (1541 + 831 = 2372), and so on. See the "workings" box for the listing of values for selection of PSUs. In PSUs with large populations, more than one cluster could be selected. Note that if two clusters are selected in one PSU, the survey team will divide the PSU area into two sections of approximately equal population size and treat each area as independent clusters. Similarly, if three or more clusters were in a PSU, in this example the PSU Cococopa with 5 selected clusters is used, the PSU would be divided into five sections (clusters) of approximately equal population size.</t>
  </si>
  <si>
    <t xml:space="preserve">Step 1: </t>
  </si>
  <si>
    <r>
      <rPr>
        <sz val="11"/>
        <color theme="1"/>
        <rFont val="Calibri"/>
        <family val="2"/>
        <scheme val="minor"/>
      </rPr>
      <t>Obtain the list of the PSUs and number them from 1 to N (the total number of PSUs). N = 50 in this example</t>
    </r>
    <r>
      <rPr>
        <b/>
        <sz val="11"/>
        <color theme="1"/>
        <rFont val="Calibri"/>
        <family val="2"/>
        <scheme val="minor"/>
      </rPr>
      <t xml:space="preserve"> </t>
    </r>
  </si>
  <si>
    <t>Step 2:</t>
  </si>
  <si>
    <r>
      <rPr>
        <sz val="11"/>
        <color theme="1"/>
        <rFont val="Calibri"/>
        <family val="2"/>
        <scheme val="minor"/>
      </rPr>
      <t>The number of PSUs to sample (</t>
    </r>
    <r>
      <rPr>
        <i/>
        <sz val="11"/>
        <color theme="1"/>
        <rFont val="Calibri"/>
        <family val="2"/>
        <scheme val="minor"/>
      </rPr>
      <t>n</t>
    </r>
    <r>
      <rPr>
        <sz val="11"/>
        <color theme="1"/>
        <rFont val="Calibri"/>
        <family val="2"/>
        <scheme val="minor"/>
      </rPr>
      <t xml:space="preserve">) should have already been determined. </t>
    </r>
    <r>
      <rPr>
        <i/>
        <sz val="11"/>
        <color theme="1"/>
        <rFont val="Calibri"/>
        <family val="2"/>
        <scheme val="minor"/>
      </rPr>
      <t>n</t>
    </r>
    <r>
      <rPr>
        <sz val="11"/>
        <color theme="1"/>
        <rFont val="Calibri"/>
        <family val="2"/>
        <scheme val="minor"/>
      </rPr>
      <t xml:space="preserve"> = 20 in this example</t>
    </r>
  </si>
  <si>
    <t>Step 3:</t>
  </si>
  <si>
    <r>
      <rPr>
        <sz val="11"/>
        <color theme="1"/>
        <rFont val="Calibri"/>
        <family val="2"/>
        <scheme val="minor"/>
      </rPr>
      <t>Calculate the "sampling interval" (</t>
    </r>
    <r>
      <rPr>
        <i/>
        <sz val="11"/>
        <color theme="1"/>
        <rFont val="Calibri"/>
        <family val="2"/>
        <scheme val="minor"/>
      </rPr>
      <t>k</t>
    </r>
    <r>
      <rPr>
        <sz val="11"/>
        <color theme="1"/>
        <rFont val="Calibri"/>
        <family val="2"/>
        <scheme val="minor"/>
      </rPr>
      <t xml:space="preserve">) by N/n. </t>
    </r>
    <r>
      <rPr>
        <i/>
        <sz val="11"/>
        <color theme="1"/>
        <rFont val="Calibri"/>
        <family val="2"/>
        <scheme val="minor"/>
      </rPr>
      <t xml:space="preserve">k </t>
    </r>
    <r>
      <rPr>
        <sz val="11"/>
        <color theme="1"/>
        <rFont val="Calibri"/>
        <family val="2"/>
        <scheme val="minor"/>
      </rPr>
      <t xml:space="preserve">= 2.5 in this example (50/20 = 2.5) </t>
    </r>
  </si>
  <si>
    <t>Step 4:</t>
  </si>
  <si>
    <t>Step 5:</t>
  </si>
  <si>
    <r>
      <rPr>
        <sz val="11"/>
        <color theme="1"/>
        <rFont val="Calibri"/>
        <family val="2"/>
        <scheme val="minor"/>
      </rPr>
      <t xml:space="preserve">Select the subsequent PSUs by adding </t>
    </r>
    <r>
      <rPr>
        <i/>
        <sz val="11"/>
        <color theme="1"/>
        <rFont val="Calibri"/>
        <family val="2"/>
        <scheme val="minor"/>
      </rPr>
      <t>k</t>
    </r>
    <r>
      <rPr>
        <sz val="11"/>
        <color theme="1"/>
        <rFont val="Calibri"/>
        <family val="2"/>
        <scheme val="minor"/>
      </rPr>
      <t xml:space="preserve"> to the selected PSU number (before any rounding) then round down to the nearest whole integer. In this example the second PSU would be 1 + 2.5 = 3.5, rounding down makes it PSU number 3. The third selected PSU is 3.5 + 2.5 = 6</t>
    </r>
  </si>
  <si>
    <t>Calculate the sampling interval by dividing the total population by the number of clusters to be surveyed. In this example, 24,940 / 30 = 831.3. Always round down to the nearest whole integer so in this example the sampling interval will be 831.</t>
  </si>
  <si>
    <t xml:space="preserve">Sampling interval (k) calculated </t>
  </si>
  <si>
    <t>Random start selected from random number table (831)</t>
  </si>
  <si>
    <r>
      <t xml:space="preserve">PSU + </t>
    </r>
    <r>
      <rPr>
        <i/>
        <sz val="11"/>
        <rFont val="Calibri"/>
        <family val="2"/>
        <scheme val="minor"/>
      </rPr>
      <t>k (= 2.5 + 1)</t>
    </r>
  </si>
  <si>
    <t xml:space="preserve">Selecting Clusters /Primary Sampling Units (PSUs) </t>
  </si>
  <si>
    <r>
      <t xml:space="preserve">Using a random number table or generator, select an integer   (whole number) between 1 and </t>
    </r>
    <r>
      <rPr>
        <i/>
        <sz val="11"/>
        <rFont val="Calibri"/>
        <family val="2"/>
        <scheme val="minor"/>
      </rPr>
      <t>k</t>
    </r>
    <r>
      <rPr>
        <sz val="11"/>
        <rFont val="Calibri"/>
        <family val="2"/>
        <scheme val="minor"/>
      </rPr>
      <t>. whichever number is randomly selected, go to the PSU list and include that PSU as the first selected PSU. In this example the first selected PSU is number 1</t>
    </r>
  </si>
  <si>
    <t>Workings to identify PSU numbers (complete the table all the way to the last PSU</t>
  </si>
  <si>
    <t>Selecting Primary Sampling Units (PSUs) for a cluster survey using Probability Proportional to Size (PPS) methodology</t>
  </si>
  <si>
    <t>Selected population number (based on sampling interval of 831 and random start of 710)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</si>
</sst>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9"/>
      <color indexed="81"/>
      <name val="Tahoma"/>
      <family val="2"/>
    </font>
    <font>
      <b/>
      <sz val="9"/>
      <color indexed="81"/>
      <name val="Tahoma"/>
      <family val="2"/>
    </font>
    <font>
      <sz val="10"/>
      <name val="Arial"/>
      <family val="2"/>
    </font>
    <font>
      <b/>
      <sz val="10"/>
      <name val="Arial"/>
      <family val="2"/>
    </font>
    <font>
      <b/>
      <sz val="18"/>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10"/>
      <color rgb="FFFF0000"/>
      <name val="Arial"/>
      <family val="2"/>
    </font>
    <font>
      <i/>
      <sz val="10"/>
      <name val="Arial"/>
      <family val="2"/>
    </font>
    <font>
      <b/>
      <sz val="12"/>
      <color theme="1"/>
      <name val="Calibri"/>
      <family val="2"/>
      <scheme val="minor"/>
    </font>
    <font>
      <b/>
      <sz val="11"/>
      <color rgb="FFFF0000"/>
      <name val="Calibri"/>
      <family val="2"/>
      <scheme val="minor"/>
    </font>
    <font>
      <b/>
      <sz val="11"/>
      <color theme="4"/>
      <name val="Calibri"/>
      <family val="2"/>
      <scheme val="minor"/>
    </font>
    <font>
      <sz val="11"/>
      <color theme="4"/>
      <name val="Calibri"/>
      <family val="2"/>
      <scheme val="minor"/>
    </font>
    <font>
      <sz val="11"/>
      <name val="Calibri"/>
      <family val="2"/>
      <scheme val="minor"/>
    </font>
    <font>
      <i/>
      <sz val="11"/>
      <name val="Calibri"/>
      <family val="2"/>
      <scheme val="minor"/>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Alignment="1">
      <alignment wrapText="1"/>
    </xf>
    <xf numFmtId="0" fontId="0" fillId="2" borderId="1" xfId="0" applyFill="1" applyBorder="1"/>
    <xf numFmtId="0" fontId="3" fillId="0" borderId="0" xfId="0" applyFont="1"/>
    <xf numFmtId="0" fontId="4" fillId="0" borderId="0" xfId="0" applyFont="1"/>
    <xf numFmtId="3" fontId="3" fillId="0" borderId="0" xfId="0" applyNumberFormat="1" applyFont="1"/>
    <xf numFmtId="0" fontId="5" fillId="0" borderId="0" xfId="0" applyFont="1"/>
    <xf numFmtId="0" fontId="3" fillId="0" borderId="0" xfId="0" applyFont="1" applyAlignment="1">
      <alignment vertical="center"/>
    </xf>
    <xf numFmtId="0" fontId="0" fillId="0" borderId="0" xfId="0" applyAlignment="1">
      <alignment vertical="center"/>
    </xf>
    <xf numFmtId="0" fontId="7" fillId="0" borderId="0" xfId="0" applyFont="1"/>
    <xf numFmtId="0" fontId="7" fillId="0" borderId="0" xfId="0" applyFont="1" applyAlignment="1">
      <alignment vertical="center"/>
    </xf>
    <xf numFmtId="0" fontId="4" fillId="0" borderId="0" xfId="0" applyFont="1" applyAlignment="1">
      <alignment vertical="center"/>
    </xf>
    <xf numFmtId="0" fontId="0" fillId="0" borderId="0" xfId="0" applyFont="1" applyAlignment="1">
      <alignment vertical="center"/>
    </xf>
    <xf numFmtId="0" fontId="4" fillId="0" borderId="0" xfId="0" applyFont="1" applyBorder="1" applyAlignment="1">
      <alignment vertical="center"/>
    </xf>
    <xf numFmtId="0" fontId="3" fillId="0" borderId="0" xfId="0" applyFont="1" applyBorder="1" applyAlignment="1">
      <alignment vertical="center"/>
    </xf>
    <xf numFmtId="0" fontId="0" fillId="0" borderId="0" xfId="0" applyBorder="1"/>
    <xf numFmtId="0" fontId="3" fillId="0" borderId="0" xfId="0" applyFont="1" applyBorder="1" applyAlignment="1">
      <alignment horizontal="center" vertical="center"/>
    </xf>
    <xf numFmtId="0" fontId="6" fillId="0" borderId="0" xfId="0" applyFont="1"/>
    <xf numFmtId="0" fontId="9" fillId="0" borderId="0" xfId="0" applyFont="1" applyBorder="1" applyAlignment="1">
      <alignment vertical="center"/>
    </xf>
    <xf numFmtId="0" fontId="9" fillId="0" borderId="0" xfId="0" applyFont="1"/>
    <xf numFmtId="0" fontId="0" fillId="0" borderId="0" xfId="0" applyAlignment="1">
      <alignment horizontal="center" vertical="center"/>
    </xf>
    <xf numFmtId="0" fontId="0" fillId="0" borderId="0" xfId="0" applyFill="1" applyBorder="1"/>
    <xf numFmtId="0" fontId="8" fillId="0" borderId="0" xfId="0" applyFont="1"/>
    <xf numFmtId="0" fontId="7" fillId="0" borderId="2" xfId="0" applyFont="1" applyBorder="1" applyAlignment="1">
      <alignment vertical="center"/>
    </xf>
    <xf numFmtId="0" fontId="7" fillId="0" borderId="2" xfId="0" applyFont="1" applyBorder="1" applyAlignment="1">
      <alignment vertical="center" wrapText="1"/>
    </xf>
    <xf numFmtId="0" fontId="7" fillId="0" borderId="2" xfId="0" applyFont="1" applyBorder="1" applyAlignment="1">
      <alignment vertical="top" wrapText="1"/>
    </xf>
    <xf numFmtId="0" fontId="4" fillId="0" borderId="2" xfId="0" applyFont="1" applyBorder="1" applyAlignment="1">
      <alignment vertical="center"/>
    </xf>
    <xf numFmtId="0" fontId="4" fillId="0" borderId="2" xfId="0" applyFont="1" applyBorder="1" applyAlignment="1">
      <alignment horizontal="center" vertical="center"/>
    </xf>
    <xf numFmtId="0" fontId="10" fillId="0" borderId="3" xfId="0" applyFont="1" applyBorder="1" applyAlignment="1">
      <alignment horizontal="center" vertical="center"/>
    </xf>
    <xf numFmtId="0" fontId="3" fillId="0" borderId="5" xfId="0" applyFont="1" applyBorder="1"/>
    <xf numFmtId="3" fontId="3" fillId="0" borderId="5" xfId="0" applyNumberFormat="1" applyFont="1" applyBorder="1"/>
    <xf numFmtId="3" fontId="3" fillId="0" borderId="4" xfId="0" applyNumberFormat="1" applyFont="1" applyBorder="1"/>
    <xf numFmtId="0" fontId="3" fillId="0" borderId="4" xfId="0" applyFont="1" applyBorder="1" applyAlignment="1">
      <alignment vertical="center" wrapText="1"/>
    </xf>
    <xf numFmtId="0" fontId="11" fillId="0" borderId="0" xfId="0" applyFont="1"/>
    <xf numFmtId="0" fontId="0" fillId="0" borderId="10" xfId="0" applyBorder="1"/>
    <xf numFmtId="0" fontId="0" fillId="0" borderId="11"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9" xfId="0" applyFont="1" applyBorder="1" applyAlignment="1">
      <alignment horizontal="center" vertical="center" wrapText="1"/>
    </xf>
    <xf numFmtId="0" fontId="11" fillId="0" borderId="0" xfId="0" applyFont="1" applyAlignment="1">
      <alignment vertical="center"/>
    </xf>
    <xf numFmtId="0" fontId="12" fillId="0" borderId="0" xfId="0" applyFont="1"/>
    <xf numFmtId="0" fontId="13" fillId="0" borderId="0" xfId="0" applyFont="1" applyAlignment="1">
      <alignment vertical="center"/>
    </xf>
    <xf numFmtId="0" fontId="14" fillId="0" borderId="0" xfId="0" applyFont="1"/>
    <xf numFmtId="0" fontId="15" fillId="0" borderId="0" xfId="0" applyFont="1" applyAlignment="1">
      <alignment wrapText="1"/>
    </xf>
    <xf numFmtId="0" fontId="15" fillId="0" borderId="8" xfId="0" quotePrefix="1" applyFont="1" applyBorder="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left" vertical="center"/>
    </xf>
    <xf numFmtId="0" fontId="0" fillId="0" borderId="0" xfId="0" applyFont="1" applyAlignment="1">
      <alignment horizontal="left" vertical="center" wrapText="1"/>
    </xf>
    <xf numFmtId="0" fontId="15" fillId="0" borderId="0" xfId="0" applyFont="1" applyAlignment="1">
      <alignment horizontal="left"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8"/>
  <sheetViews>
    <sheetView workbookViewId="0">
      <selection activeCell="B6" sqref="B6"/>
    </sheetView>
  </sheetViews>
  <sheetFormatPr defaultRowHeight="14.4" x14ac:dyDescent="0.3"/>
  <cols>
    <col min="2" max="2" width="24.5546875" customWidth="1"/>
    <col min="3" max="3" width="30.5546875" customWidth="1"/>
    <col min="4" max="4" width="39.88671875" customWidth="1"/>
    <col min="5" max="5" width="18.5546875" customWidth="1"/>
    <col min="6" max="6" width="19.109375" customWidth="1"/>
  </cols>
  <sheetData>
    <row r="1" spans="2:6" x14ac:dyDescent="0.3">
      <c r="B1" s="17"/>
    </row>
    <row r="3" spans="2:6" ht="23.4" x14ac:dyDescent="0.45">
      <c r="B3" s="6" t="s">
        <v>69</v>
      </c>
      <c r="C3" s="6"/>
      <c r="D3" s="6"/>
    </row>
    <row r="4" spans="2:6" ht="28.8" x14ac:dyDescent="0.3">
      <c r="E4" s="1" t="s">
        <v>66</v>
      </c>
      <c r="F4" s="2"/>
    </row>
    <row r="6" spans="2:6" ht="37.5" customHeight="1" x14ac:dyDescent="0.3">
      <c r="B6" s="25" t="s">
        <v>0</v>
      </c>
      <c r="C6" s="25" t="s">
        <v>1</v>
      </c>
      <c r="D6" s="25" t="s">
        <v>2</v>
      </c>
      <c r="E6" s="25" t="s">
        <v>65</v>
      </c>
    </row>
    <row r="7" spans="2:6" x14ac:dyDescent="0.3">
      <c r="D7">
        <f>C7</f>
        <v>0</v>
      </c>
    </row>
    <row r="8" spans="2:6" x14ac:dyDescent="0.3">
      <c r="D8">
        <f>D7+C8</f>
        <v>0</v>
      </c>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64"/>
  <sheetViews>
    <sheetView tabSelected="1" topLeftCell="A44" workbookViewId="0">
      <selection activeCell="G46" sqref="G46"/>
    </sheetView>
  </sheetViews>
  <sheetFormatPr defaultRowHeight="14.4" x14ac:dyDescent="0.3"/>
  <cols>
    <col min="2" max="2" width="13.88671875" style="8" customWidth="1"/>
    <col min="3" max="3" width="8.5546875" customWidth="1"/>
    <col min="4" max="4" width="9.109375" customWidth="1"/>
    <col min="5" max="5" width="15.44140625" customWidth="1"/>
    <col min="7" max="7" width="29.88671875" customWidth="1"/>
  </cols>
  <sheetData>
    <row r="2" spans="1:12" x14ac:dyDescent="0.3">
      <c r="B2" s="11" t="s">
        <v>101</v>
      </c>
      <c r="C2" s="4"/>
      <c r="D2" s="4"/>
      <c r="E2" s="4"/>
      <c r="F2" s="3"/>
      <c r="G2" s="3"/>
      <c r="H2" s="3"/>
      <c r="I2" s="3"/>
    </row>
    <row r="3" spans="1:12" x14ac:dyDescent="0.3">
      <c r="B3" s="7"/>
      <c r="C3" s="3"/>
      <c r="D3" s="3"/>
      <c r="E3" s="3"/>
      <c r="F3" s="3"/>
      <c r="G3" s="3"/>
      <c r="H3" s="3"/>
      <c r="I3" s="3"/>
      <c r="L3" s="10"/>
    </row>
    <row r="4" spans="1:12" ht="39.75" customHeight="1" x14ac:dyDescent="0.3">
      <c r="B4" s="11" t="s">
        <v>3</v>
      </c>
      <c r="C4" s="47" t="s">
        <v>94</v>
      </c>
      <c r="D4" s="47"/>
      <c r="E4" s="47"/>
      <c r="F4" s="47"/>
      <c r="G4" s="47"/>
      <c r="H4" s="47"/>
      <c r="I4" s="47"/>
      <c r="J4" s="47"/>
      <c r="L4" s="43"/>
    </row>
    <row r="5" spans="1:12" x14ac:dyDescent="0.3">
      <c r="B5" s="11"/>
      <c r="C5" s="3"/>
      <c r="D5" s="3"/>
      <c r="E5" s="3"/>
      <c r="F5" s="3"/>
      <c r="G5" s="3"/>
      <c r="H5" s="3"/>
      <c r="I5" s="3"/>
      <c r="L5" s="10"/>
    </row>
    <row r="6" spans="1:12" ht="30.75" customHeight="1" x14ac:dyDescent="0.3">
      <c r="B6" s="11" t="s">
        <v>4</v>
      </c>
      <c r="C6" s="47" t="s">
        <v>67</v>
      </c>
      <c r="D6" s="47"/>
      <c r="E6" s="47"/>
      <c r="F6" s="47"/>
      <c r="G6" s="47"/>
      <c r="H6" s="47"/>
      <c r="I6" s="47"/>
      <c r="J6" s="47"/>
      <c r="K6" s="42"/>
      <c r="L6" s="12"/>
    </row>
    <row r="7" spans="1:12" x14ac:dyDescent="0.3">
      <c r="B7" s="11"/>
      <c r="C7" s="3"/>
      <c r="D7" s="3"/>
      <c r="E7" s="3"/>
      <c r="F7" s="3"/>
      <c r="G7" s="3"/>
      <c r="H7" s="3"/>
      <c r="I7" s="3"/>
    </row>
    <row r="8" spans="1:12" ht="27" customHeight="1" x14ac:dyDescent="0.3">
      <c r="B8" s="11" t="s">
        <v>5</v>
      </c>
      <c r="C8" s="47" t="s">
        <v>68</v>
      </c>
      <c r="D8" s="47"/>
      <c r="E8" s="47"/>
      <c r="F8" s="47"/>
      <c r="G8" s="47"/>
      <c r="H8" s="47"/>
      <c r="I8" s="47"/>
      <c r="J8" s="47"/>
    </row>
    <row r="9" spans="1:12" x14ac:dyDescent="0.3">
      <c r="B9" s="11"/>
      <c r="C9" s="3"/>
      <c r="D9" s="3"/>
      <c r="E9" s="3"/>
      <c r="F9" s="3"/>
      <c r="G9" s="3"/>
      <c r="H9" s="3"/>
      <c r="I9" s="3"/>
    </row>
    <row r="10" spans="1:12" ht="93" customHeight="1" x14ac:dyDescent="0.3">
      <c r="B10" s="11" t="s">
        <v>6</v>
      </c>
      <c r="C10" s="47" t="s">
        <v>84</v>
      </c>
      <c r="D10" s="47"/>
      <c r="E10" s="47"/>
      <c r="F10" s="47"/>
      <c r="G10" s="47"/>
      <c r="H10" s="47"/>
      <c r="I10" s="47"/>
      <c r="J10" s="47"/>
    </row>
    <row r="11" spans="1:12" ht="43.2" x14ac:dyDescent="0.3">
      <c r="B11" s="45" t="s">
        <v>95</v>
      </c>
      <c r="C11" s="2">
        <f>ROUNDDOWN(24940/30,0)</f>
        <v>831</v>
      </c>
      <c r="D11" s="3"/>
      <c r="E11" s="3"/>
      <c r="F11" s="3"/>
      <c r="G11" s="3"/>
      <c r="H11" s="3"/>
      <c r="I11" s="3"/>
    </row>
    <row r="12" spans="1:12" x14ac:dyDescent="0.3">
      <c r="B12" s="7"/>
      <c r="C12" s="3"/>
      <c r="D12" s="19"/>
      <c r="E12" s="3"/>
      <c r="F12" s="3"/>
      <c r="G12" s="3"/>
      <c r="H12" s="18"/>
      <c r="I12" s="3"/>
    </row>
    <row r="13" spans="1:12" ht="15.6" x14ac:dyDescent="0.3">
      <c r="A13" s="33" t="s">
        <v>83</v>
      </c>
      <c r="B13" s="7"/>
      <c r="C13" s="3"/>
      <c r="D13" s="19"/>
      <c r="E13" s="3"/>
      <c r="F13" s="3"/>
      <c r="G13" s="28" t="s">
        <v>71</v>
      </c>
      <c r="H13" s="18"/>
      <c r="I13" s="3"/>
    </row>
    <row r="14" spans="1:12" ht="40.5" customHeight="1" x14ac:dyDescent="0.3">
      <c r="A14" s="23" t="s">
        <v>70</v>
      </c>
      <c r="B14" s="26" t="s">
        <v>7</v>
      </c>
      <c r="C14" s="26" t="s">
        <v>8</v>
      </c>
      <c r="D14" s="26" t="s">
        <v>9</v>
      </c>
      <c r="E14" s="27" t="s">
        <v>10</v>
      </c>
      <c r="F14" s="13"/>
      <c r="G14" s="32" t="s">
        <v>102</v>
      </c>
      <c r="H14" s="3"/>
    </row>
    <row r="15" spans="1:12" x14ac:dyDescent="0.3">
      <c r="A15">
        <v>1</v>
      </c>
      <c r="B15" s="7" t="s">
        <v>11</v>
      </c>
      <c r="C15" s="3">
        <v>600</v>
      </c>
      <c r="D15" s="3">
        <v>600</v>
      </c>
      <c r="E15" s="16"/>
      <c r="F15" s="14"/>
      <c r="G15" s="29"/>
    </row>
    <row r="16" spans="1:12" x14ac:dyDescent="0.3">
      <c r="A16">
        <f>A15+1</f>
        <v>2</v>
      </c>
      <c r="B16" s="7" t="s">
        <v>12</v>
      </c>
      <c r="C16" s="3">
        <v>700</v>
      </c>
      <c r="D16" s="5">
        <f>D15+C16</f>
        <v>1300</v>
      </c>
      <c r="E16" s="16">
        <v>1</v>
      </c>
      <c r="F16" s="14"/>
      <c r="G16" s="30">
        <v>710</v>
      </c>
      <c r="H16" s="22" t="s">
        <v>96</v>
      </c>
      <c r="L16" s="44"/>
    </row>
    <row r="17" spans="1:9" x14ac:dyDescent="0.3">
      <c r="A17">
        <f t="shared" ref="A17:A39" si="0">A16+1</f>
        <v>3</v>
      </c>
      <c r="B17" s="7" t="s">
        <v>13</v>
      </c>
      <c r="C17" s="3">
        <v>350</v>
      </c>
      <c r="D17" s="5">
        <f>D16+C17</f>
        <v>1650</v>
      </c>
      <c r="E17" s="16">
        <v>2</v>
      </c>
      <c r="F17" s="14"/>
      <c r="G17" s="30">
        <f>G16+$C$11</f>
        <v>1541</v>
      </c>
    </row>
    <row r="18" spans="1:9" x14ac:dyDescent="0.3">
      <c r="A18">
        <f t="shared" si="0"/>
        <v>4</v>
      </c>
      <c r="B18" s="7" t="s">
        <v>14</v>
      </c>
      <c r="C18" s="3">
        <v>680</v>
      </c>
      <c r="D18" s="5">
        <f>D17+C18</f>
        <v>2330</v>
      </c>
      <c r="E18" s="16"/>
      <c r="G18" s="30">
        <f t="shared" ref="G18:G45" si="1">G17+$C$11</f>
        <v>2372</v>
      </c>
      <c r="I18" s="44"/>
    </row>
    <row r="19" spans="1:9" x14ac:dyDescent="0.3">
      <c r="A19">
        <f t="shared" si="0"/>
        <v>5</v>
      </c>
      <c r="B19" s="7" t="s">
        <v>15</v>
      </c>
      <c r="C19" s="3">
        <v>430</v>
      </c>
      <c r="D19" s="5">
        <f t="shared" ref="D19:D64" si="2">D18+C19</f>
        <v>2760</v>
      </c>
      <c r="E19" s="16">
        <v>3</v>
      </c>
      <c r="F19" s="14"/>
      <c r="G19" s="30">
        <f t="shared" si="1"/>
        <v>3203</v>
      </c>
    </row>
    <row r="20" spans="1:9" x14ac:dyDescent="0.3">
      <c r="A20">
        <f t="shared" si="0"/>
        <v>6</v>
      </c>
      <c r="B20" s="7" t="s">
        <v>16</v>
      </c>
      <c r="C20" s="3">
        <v>220</v>
      </c>
      <c r="D20" s="5">
        <f t="shared" si="2"/>
        <v>2980</v>
      </c>
      <c r="E20" s="16"/>
      <c r="F20" s="14"/>
      <c r="G20" s="30">
        <f t="shared" si="1"/>
        <v>4034</v>
      </c>
    </row>
    <row r="21" spans="1:9" x14ac:dyDescent="0.3">
      <c r="A21">
        <f t="shared" si="0"/>
        <v>7</v>
      </c>
      <c r="B21" s="7" t="s">
        <v>17</v>
      </c>
      <c r="C21" s="3">
        <v>40</v>
      </c>
      <c r="D21" s="5">
        <f t="shared" si="2"/>
        <v>3020</v>
      </c>
      <c r="E21" s="16"/>
      <c r="F21" s="14"/>
      <c r="G21" s="30">
        <f t="shared" si="1"/>
        <v>4865</v>
      </c>
    </row>
    <row r="22" spans="1:9" x14ac:dyDescent="0.3">
      <c r="A22">
        <f t="shared" si="0"/>
        <v>8</v>
      </c>
      <c r="B22" s="7" t="s">
        <v>18</v>
      </c>
      <c r="C22" s="3">
        <v>150</v>
      </c>
      <c r="D22" s="5">
        <f t="shared" si="2"/>
        <v>3170</v>
      </c>
      <c r="E22" s="16">
        <v>4</v>
      </c>
      <c r="F22" s="14"/>
      <c r="G22" s="30">
        <f t="shared" si="1"/>
        <v>5696</v>
      </c>
    </row>
    <row r="23" spans="1:9" x14ac:dyDescent="0.3">
      <c r="A23">
        <f t="shared" si="0"/>
        <v>9</v>
      </c>
      <c r="B23" s="7" t="s">
        <v>19</v>
      </c>
      <c r="C23" s="3">
        <v>90</v>
      </c>
      <c r="D23" s="5">
        <f t="shared" si="2"/>
        <v>3260</v>
      </c>
      <c r="E23" s="16"/>
      <c r="F23" s="14"/>
      <c r="G23" s="30">
        <f t="shared" si="1"/>
        <v>6527</v>
      </c>
    </row>
    <row r="24" spans="1:9" x14ac:dyDescent="0.3">
      <c r="A24">
        <f t="shared" si="0"/>
        <v>10</v>
      </c>
      <c r="B24" s="7" t="s">
        <v>20</v>
      </c>
      <c r="C24" s="3">
        <v>300</v>
      </c>
      <c r="D24" s="5">
        <f t="shared" si="2"/>
        <v>3560</v>
      </c>
      <c r="E24" s="16"/>
      <c r="F24" s="14"/>
      <c r="G24" s="30">
        <f t="shared" si="1"/>
        <v>7358</v>
      </c>
    </row>
    <row r="25" spans="1:9" x14ac:dyDescent="0.3">
      <c r="A25">
        <f t="shared" si="0"/>
        <v>11</v>
      </c>
      <c r="B25" s="7" t="s">
        <v>21</v>
      </c>
      <c r="C25" s="3">
        <v>430</v>
      </c>
      <c r="D25" s="5">
        <f t="shared" si="2"/>
        <v>3990</v>
      </c>
      <c r="E25" s="16">
        <v>5</v>
      </c>
      <c r="F25" s="14"/>
      <c r="G25" s="30">
        <f t="shared" si="1"/>
        <v>8189</v>
      </c>
    </row>
    <row r="26" spans="1:9" x14ac:dyDescent="0.3">
      <c r="A26">
        <f t="shared" si="0"/>
        <v>12</v>
      </c>
      <c r="B26" s="7" t="s">
        <v>22</v>
      </c>
      <c r="C26" s="3">
        <v>150</v>
      </c>
      <c r="D26" s="5">
        <f t="shared" si="2"/>
        <v>4140</v>
      </c>
      <c r="E26" s="16"/>
      <c r="F26" s="14"/>
      <c r="G26" s="30">
        <f t="shared" si="1"/>
        <v>9020</v>
      </c>
    </row>
    <row r="27" spans="1:9" x14ac:dyDescent="0.3">
      <c r="A27">
        <f t="shared" si="0"/>
        <v>13</v>
      </c>
      <c r="B27" s="7" t="s">
        <v>23</v>
      </c>
      <c r="C27" s="3">
        <v>380</v>
      </c>
      <c r="D27" s="5">
        <f t="shared" si="2"/>
        <v>4520</v>
      </c>
      <c r="E27" s="16"/>
      <c r="F27" s="14"/>
      <c r="G27" s="30">
        <f t="shared" si="1"/>
        <v>9851</v>
      </c>
    </row>
    <row r="28" spans="1:9" x14ac:dyDescent="0.3">
      <c r="A28">
        <f t="shared" si="0"/>
        <v>14</v>
      </c>
      <c r="B28" s="7" t="s">
        <v>24</v>
      </c>
      <c r="C28" s="3">
        <v>310</v>
      </c>
      <c r="D28" s="5">
        <f t="shared" si="2"/>
        <v>4830</v>
      </c>
      <c r="E28" s="16">
        <v>6</v>
      </c>
      <c r="F28" s="14"/>
      <c r="G28" s="30">
        <f t="shared" si="1"/>
        <v>10682</v>
      </c>
    </row>
    <row r="29" spans="1:9" x14ac:dyDescent="0.3">
      <c r="A29">
        <f t="shared" si="0"/>
        <v>15</v>
      </c>
      <c r="B29" s="7" t="s">
        <v>25</v>
      </c>
      <c r="C29" s="5">
        <v>2000</v>
      </c>
      <c r="D29" s="5">
        <f t="shared" si="2"/>
        <v>6830</v>
      </c>
      <c r="E29" s="16" t="s">
        <v>26</v>
      </c>
      <c r="F29" s="14"/>
      <c r="G29" s="30">
        <f t="shared" si="1"/>
        <v>11513</v>
      </c>
    </row>
    <row r="30" spans="1:9" x14ac:dyDescent="0.3">
      <c r="A30">
        <f t="shared" si="0"/>
        <v>16</v>
      </c>
      <c r="B30" s="7" t="s">
        <v>27</v>
      </c>
      <c r="C30" s="3">
        <v>750</v>
      </c>
      <c r="D30" s="5">
        <f t="shared" si="2"/>
        <v>7580</v>
      </c>
      <c r="E30" s="16">
        <v>9</v>
      </c>
      <c r="F30" s="14"/>
      <c r="G30" s="30">
        <f t="shared" si="1"/>
        <v>12344</v>
      </c>
    </row>
    <row r="31" spans="1:9" x14ac:dyDescent="0.3">
      <c r="A31">
        <f t="shared" si="0"/>
        <v>17</v>
      </c>
      <c r="B31" s="7" t="s">
        <v>28</v>
      </c>
      <c r="C31" s="3">
        <v>250</v>
      </c>
      <c r="D31" s="5">
        <f t="shared" si="2"/>
        <v>7830</v>
      </c>
      <c r="E31" s="16"/>
      <c r="F31" s="14"/>
      <c r="G31" s="30">
        <f t="shared" si="1"/>
        <v>13175</v>
      </c>
    </row>
    <row r="32" spans="1:9" x14ac:dyDescent="0.3">
      <c r="A32">
        <f t="shared" si="0"/>
        <v>18</v>
      </c>
      <c r="B32" s="7" t="s">
        <v>29</v>
      </c>
      <c r="C32" s="3">
        <v>420</v>
      </c>
      <c r="D32" s="5">
        <f t="shared" si="2"/>
        <v>8250</v>
      </c>
      <c r="E32" s="16">
        <v>10</v>
      </c>
      <c r="F32" s="14"/>
      <c r="G32" s="30">
        <f t="shared" si="1"/>
        <v>14006</v>
      </c>
    </row>
    <row r="33" spans="1:7" x14ac:dyDescent="0.3">
      <c r="A33">
        <f t="shared" si="0"/>
        <v>19</v>
      </c>
      <c r="B33" s="7" t="s">
        <v>30</v>
      </c>
      <c r="C33" s="3">
        <v>180</v>
      </c>
      <c r="D33" s="5">
        <f t="shared" si="2"/>
        <v>8430</v>
      </c>
      <c r="E33" s="16"/>
      <c r="F33" s="14"/>
      <c r="G33" s="30">
        <f t="shared" si="1"/>
        <v>14837</v>
      </c>
    </row>
    <row r="34" spans="1:7" x14ac:dyDescent="0.3">
      <c r="A34">
        <f t="shared" si="0"/>
        <v>20</v>
      </c>
      <c r="B34" s="7" t="s">
        <v>31</v>
      </c>
      <c r="C34" s="3">
        <v>300</v>
      </c>
      <c r="D34" s="5">
        <f t="shared" si="2"/>
        <v>8730</v>
      </c>
      <c r="E34" s="16"/>
      <c r="F34" s="14"/>
      <c r="G34" s="30">
        <f t="shared" si="1"/>
        <v>15668</v>
      </c>
    </row>
    <row r="35" spans="1:7" x14ac:dyDescent="0.3">
      <c r="A35">
        <f t="shared" si="0"/>
        <v>21</v>
      </c>
      <c r="B35" s="7" t="s">
        <v>32</v>
      </c>
      <c r="C35" s="3">
        <v>100</v>
      </c>
      <c r="D35" s="5">
        <f t="shared" si="2"/>
        <v>8830</v>
      </c>
      <c r="E35" s="16"/>
      <c r="F35" s="14"/>
      <c r="G35" s="30">
        <f t="shared" si="1"/>
        <v>16499</v>
      </c>
    </row>
    <row r="36" spans="1:7" x14ac:dyDescent="0.3">
      <c r="A36">
        <f t="shared" si="0"/>
        <v>22</v>
      </c>
      <c r="B36" s="7" t="s">
        <v>33</v>
      </c>
      <c r="C36" s="3">
        <v>710</v>
      </c>
      <c r="D36" s="5">
        <f t="shared" si="2"/>
        <v>9540</v>
      </c>
      <c r="E36" s="16">
        <v>11</v>
      </c>
      <c r="F36" s="14"/>
      <c r="G36" s="30">
        <f t="shared" si="1"/>
        <v>17330</v>
      </c>
    </row>
    <row r="37" spans="1:7" x14ac:dyDescent="0.3">
      <c r="A37">
        <f t="shared" si="0"/>
        <v>23</v>
      </c>
      <c r="B37" s="7" t="s">
        <v>34</v>
      </c>
      <c r="C37" s="3">
        <v>190</v>
      </c>
      <c r="D37" s="5">
        <f t="shared" si="2"/>
        <v>9730</v>
      </c>
      <c r="E37" s="16">
        <v>12</v>
      </c>
      <c r="F37" s="14"/>
      <c r="G37" s="30">
        <f t="shared" si="1"/>
        <v>18161</v>
      </c>
    </row>
    <row r="38" spans="1:7" x14ac:dyDescent="0.3">
      <c r="A38">
        <f t="shared" si="0"/>
        <v>24</v>
      </c>
      <c r="B38" s="7" t="s">
        <v>35</v>
      </c>
      <c r="C38" s="3">
        <v>150</v>
      </c>
      <c r="D38" s="5">
        <f t="shared" si="2"/>
        <v>9880</v>
      </c>
      <c r="E38" s="16"/>
      <c r="F38" s="14"/>
      <c r="G38" s="30">
        <f t="shared" si="1"/>
        <v>18992</v>
      </c>
    </row>
    <row r="39" spans="1:7" x14ac:dyDescent="0.3">
      <c r="A39">
        <f t="shared" si="0"/>
        <v>25</v>
      </c>
      <c r="B39" s="7" t="s">
        <v>36</v>
      </c>
      <c r="C39" s="3">
        <v>450</v>
      </c>
      <c r="D39" s="5">
        <f t="shared" si="2"/>
        <v>10330</v>
      </c>
      <c r="E39" s="16"/>
      <c r="F39" s="14"/>
      <c r="G39" s="30">
        <f t="shared" si="1"/>
        <v>19823</v>
      </c>
    </row>
    <row r="40" spans="1:7" x14ac:dyDescent="0.3">
      <c r="A40">
        <v>26</v>
      </c>
      <c r="B40" s="7" t="s">
        <v>37</v>
      </c>
      <c r="C40" s="3">
        <v>400</v>
      </c>
      <c r="D40" s="5">
        <f t="shared" si="2"/>
        <v>10730</v>
      </c>
      <c r="E40" s="16">
        <v>13</v>
      </c>
      <c r="F40" s="15"/>
      <c r="G40" s="30">
        <f t="shared" si="1"/>
        <v>20654</v>
      </c>
    </row>
    <row r="41" spans="1:7" x14ac:dyDescent="0.3">
      <c r="A41">
        <f>A40+1</f>
        <v>27</v>
      </c>
      <c r="B41" s="7" t="s">
        <v>38</v>
      </c>
      <c r="C41" s="3">
        <v>220</v>
      </c>
      <c r="D41" s="5">
        <f t="shared" si="2"/>
        <v>10950</v>
      </c>
      <c r="E41" s="16"/>
      <c r="F41" s="15"/>
      <c r="G41" s="30">
        <f t="shared" si="1"/>
        <v>21485</v>
      </c>
    </row>
    <row r="42" spans="1:7" x14ac:dyDescent="0.3">
      <c r="A42">
        <f t="shared" ref="A42:A64" si="3">A41+1</f>
        <v>28</v>
      </c>
      <c r="B42" s="7" t="s">
        <v>39</v>
      </c>
      <c r="C42" s="3">
        <v>140</v>
      </c>
      <c r="D42" s="5">
        <f t="shared" si="2"/>
        <v>11090</v>
      </c>
      <c r="E42" s="16"/>
      <c r="F42" s="15"/>
      <c r="G42" s="30">
        <f t="shared" si="1"/>
        <v>22316</v>
      </c>
    </row>
    <row r="43" spans="1:7" x14ac:dyDescent="0.3">
      <c r="A43">
        <f t="shared" si="3"/>
        <v>29</v>
      </c>
      <c r="B43" s="7" t="s">
        <v>40</v>
      </c>
      <c r="C43" s="3">
        <v>80</v>
      </c>
      <c r="D43" s="5">
        <f t="shared" si="2"/>
        <v>11170</v>
      </c>
      <c r="E43" s="16"/>
      <c r="F43" s="15"/>
      <c r="G43" s="30">
        <f t="shared" si="1"/>
        <v>23147</v>
      </c>
    </row>
    <row r="44" spans="1:7" x14ac:dyDescent="0.3">
      <c r="A44">
        <f t="shared" si="3"/>
        <v>30</v>
      </c>
      <c r="B44" s="7" t="s">
        <v>41</v>
      </c>
      <c r="C44" s="3">
        <v>410</v>
      </c>
      <c r="D44" s="5">
        <f t="shared" si="2"/>
        <v>11580</v>
      </c>
      <c r="E44" s="16">
        <v>14</v>
      </c>
      <c r="F44" s="15"/>
      <c r="G44" s="30">
        <f t="shared" si="1"/>
        <v>23978</v>
      </c>
    </row>
    <row r="45" spans="1:7" x14ac:dyDescent="0.3">
      <c r="A45">
        <f t="shared" si="3"/>
        <v>31</v>
      </c>
      <c r="B45" s="7" t="s">
        <v>42</v>
      </c>
      <c r="C45" s="3">
        <v>280</v>
      </c>
      <c r="D45" s="5">
        <f t="shared" si="2"/>
        <v>11860</v>
      </c>
      <c r="E45" s="16"/>
      <c r="F45" s="15"/>
      <c r="G45" s="31">
        <f t="shared" si="1"/>
        <v>24809</v>
      </c>
    </row>
    <row r="46" spans="1:7" x14ac:dyDescent="0.3">
      <c r="A46">
        <f t="shared" si="3"/>
        <v>32</v>
      </c>
      <c r="B46" s="7" t="s">
        <v>43</v>
      </c>
      <c r="C46" s="3">
        <v>330</v>
      </c>
      <c r="D46" s="5">
        <f t="shared" si="2"/>
        <v>12190</v>
      </c>
      <c r="E46" s="16"/>
      <c r="F46" s="15"/>
      <c r="G46" s="5"/>
    </row>
    <row r="47" spans="1:7" x14ac:dyDescent="0.3">
      <c r="A47">
        <f t="shared" si="3"/>
        <v>33</v>
      </c>
      <c r="B47" s="7" t="s">
        <v>44</v>
      </c>
      <c r="C47" s="3">
        <v>440</v>
      </c>
      <c r="D47" s="5">
        <f t="shared" si="2"/>
        <v>12630</v>
      </c>
      <c r="E47" s="16">
        <v>15</v>
      </c>
      <c r="F47" s="15"/>
      <c r="G47" s="5"/>
    </row>
    <row r="48" spans="1:7" x14ac:dyDescent="0.3">
      <c r="A48">
        <f t="shared" si="3"/>
        <v>34</v>
      </c>
      <c r="B48" s="7" t="s">
        <v>45</v>
      </c>
      <c r="C48" s="3">
        <v>320</v>
      </c>
      <c r="D48" s="5">
        <f t="shared" si="2"/>
        <v>12950</v>
      </c>
      <c r="E48" s="16"/>
      <c r="F48" s="15"/>
      <c r="G48" s="5"/>
    </row>
    <row r="49" spans="1:7" x14ac:dyDescent="0.3">
      <c r="A49">
        <f t="shared" si="3"/>
        <v>35</v>
      </c>
      <c r="B49" s="7" t="s">
        <v>46</v>
      </c>
      <c r="C49" s="3">
        <v>120</v>
      </c>
      <c r="D49" s="5">
        <f t="shared" si="2"/>
        <v>13070</v>
      </c>
      <c r="E49" s="16">
        <v>16</v>
      </c>
      <c r="F49" s="15"/>
      <c r="G49" s="5"/>
    </row>
    <row r="50" spans="1:7" x14ac:dyDescent="0.3">
      <c r="A50">
        <f t="shared" si="3"/>
        <v>36</v>
      </c>
      <c r="B50" s="7" t="s">
        <v>47</v>
      </c>
      <c r="C50" s="3">
        <v>60</v>
      </c>
      <c r="D50" s="5">
        <f t="shared" si="2"/>
        <v>13130</v>
      </c>
      <c r="E50" s="16"/>
      <c r="F50" s="15"/>
      <c r="G50" s="5"/>
    </row>
    <row r="51" spans="1:7" x14ac:dyDescent="0.3">
      <c r="A51">
        <f t="shared" si="3"/>
        <v>37</v>
      </c>
      <c r="B51" s="7" t="s">
        <v>48</v>
      </c>
      <c r="C51" s="3">
        <v>320</v>
      </c>
      <c r="D51" s="5">
        <f t="shared" si="2"/>
        <v>13450</v>
      </c>
      <c r="E51" s="16"/>
      <c r="F51" s="15"/>
      <c r="G51" s="5"/>
    </row>
    <row r="52" spans="1:7" x14ac:dyDescent="0.3">
      <c r="A52">
        <f t="shared" si="3"/>
        <v>38</v>
      </c>
      <c r="B52" s="7" t="s">
        <v>49</v>
      </c>
      <c r="C52" s="5">
        <v>1780</v>
      </c>
      <c r="D52" s="5">
        <f t="shared" si="2"/>
        <v>15230</v>
      </c>
      <c r="E52" s="16" t="s">
        <v>50</v>
      </c>
      <c r="F52" s="15"/>
      <c r="G52" s="5"/>
    </row>
    <row r="53" spans="1:7" x14ac:dyDescent="0.3">
      <c r="A53">
        <f t="shared" si="3"/>
        <v>39</v>
      </c>
      <c r="B53" s="7" t="s">
        <v>51</v>
      </c>
      <c r="C53" s="3">
        <v>390</v>
      </c>
      <c r="D53" s="5">
        <f t="shared" si="2"/>
        <v>15620</v>
      </c>
      <c r="E53" s="16">
        <v>19</v>
      </c>
      <c r="F53" s="15"/>
      <c r="G53" s="5"/>
    </row>
    <row r="54" spans="1:7" x14ac:dyDescent="0.3">
      <c r="A54">
        <f t="shared" si="3"/>
        <v>40</v>
      </c>
      <c r="B54" s="7" t="s">
        <v>52</v>
      </c>
      <c r="C54" s="5">
        <v>1500</v>
      </c>
      <c r="D54" s="5">
        <f t="shared" si="2"/>
        <v>17120</v>
      </c>
      <c r="E54" s="16">
        <v>20</v>
      </c>
      <c r="F54" s="15"/>
      <c r="G54" s="5"/>
    </row>
    <row r="55" spans="1:7" x14ac:dyDescent="0.3">
      <c r="A55">
        <f t="shared" si="3"/>
        <v>41</v>
      </c>
      <c r="B55" s="7" t="s">
        <v>53</v>
      </c>
      <c r="C55" s="3">
        <v>960</v>
      </c>
      <c r="D55" s="5">
        <f t="shared" si="2"/>
        <v>18080</v>
      </c>
      <c r="E55" s="16" t="s">
        <v>54</v>
      </c>
      <c r="F55" s="15"/>
      <c r="G55" s="5"/>
    </row>
    <row r="56" spans="1:7" x14ac:dyDescent="0.3">
      <c r="A56">
        <f t="shared" si="3"/>
        <v>42</v>
      </c>
      <c r="B56" s="7" t="s">
        <v>55</v>
      </c>
      <c r="C56" s="3">
        <v>420</v>
      </c>
      <c r="D56" s="5">
        <f t="shared" si="2"/>
        <v>18500</v>
      </c>
      <c r="E56" s="16"/>
      <c r="F56" s="15"/>
      <c r="G56" s="5"/>
    </row>
    <row r="57" spans="1:7" x14ac:dyDescent="0.3">
      <c r="A57">
        <f t="shared" si="3"/>
        <v>43</v>
      </c>
      <c r="B57" s="7" t="s">
        <v>56</v>
      </c>
      <c r="C57" s="3">
        <v>270</v>
      </c>
      <c r="D57" s="5">
        <f t="shared" si="2"/>
        <v>18770</v>
      </c>
      <c r="E57" s="16"/>
      <c r="F57" s="15"/>
      <c r="G57" s="5"/>
    </row>
    <row r="58" spans="1:7" x14ac:dyDescent="0.3">
      <c r="A58">
        <f t="shared" si="3"/>
        <v>44</v>
      </c>
      <c r="B58" s="7" t="s">
        <v>57</v>
      </c>
      <c r="C58" s="5">
        <v>3500</v>
      </c>
      <c r="D58" s="5">
        <f t="shared" si="2"/>
        <v>22270</v>
      </c>
      <c r="E58" s="16" t="s">
        <v>58</v>
      </c>
      <c r="F58" s="15"/>
      <c r="G58" s="5"/>
    </row>
    <row r="59" spans="1:7" x14ac:dyDescent="0.3">
      <c r="A59">
        <f t="shared" si="3"/>
        <v>45</v>
      </c>
      <c r="B59" s="7" t="s">
        <v>59</v>
      </c>
      <c r="C59" s="3">
        <v>400</v>
      </c>
      <c r="D59" s="5">
        <f t="shared" si="2"/>
        <v>22670</v>
      </c>
      <c r="E59" s="16"/>
      <c r="F59" s="15"/>
      <c r="G59" s="5"/>
    </row>
    <row r="60" spans="1:7" x14ac:dyDescent="0.3">
      <c r="A60">
        <f t="shared" si="3"/>
        <v>46</v>
      </c>
      <c r="B60" s="7" t="s">
        <v>60</v>
      </c>
      <c r="C60" s="3">
        <v>210</v>
      </c>
      <c r="D60" s="5">
        <f t="shared" si="2"/>
        <v>22880</v>
      </c>
      <c r="E60" s="16"/>
      <c r="F60" s="15"/>
      <c r="G60" s="5"/>
    </row>
    <row r="61" spans="1:7" x14ac:dyDescent="0.3">
      <c r="A61">
        <f t="shared" si="3"/>
        <v>47</v>
      </c>
      <c r="B61" s="7" t="s">
        <v>61</v>
      </c>
      <c r="C61" s="3">
        <v>50</v>
      </c>
      <c r="D61" s="5">
        <f t="shared" si="2"/>
        <v>22930</v>
      </c>
      <c r="E61" s="16"/>
      <c r="F61" s="15"/>
      <c r="G61" s="5"/>
    </row>
    <row r="62" spans="1:7" x14ac:dyDescent="0.3">
      <c r="A62">
        <f t="shared" si="3"/>
        <v>48</v>
      </c>
      <c r="B62" s="7" t="s">
        <v>62</v>
      </c>
      <c r="C62" s="3">
        <v>350</v>
      </c>
      <c r="D62" s="5">
        <f t="shared" si="2"/>
        <v>23280</v>
      </c>
      <c r="E62" s="16">
        <v>28</v>
      </c>
      <c r="F62" s="15"/>
      <c r="G62" s="5"/>
    </row>
    <row r="63" spans="1:7" x14ac:dyDescent="0.3">
      <c r="A63">
        <f t="shared" si="3"/>
        <v>49</v>
      </c>
      <c r="B63" s="7" t="s">
        <v>63</v>
      </c>
      <c r="C63" s="5">
        <v>1440</v>
      </c>
      <c r="D63" s="5">
        <f t="shared" si="2"/>
        <v>24720</v>
      </c>
      <c r="E63" s="16">
        <v>29</v>
      </c>
      <c r="F63" s="15"/>
      <c r="G63" s="5"/>
    </row>
    <row r="64" spans="1:7" x14ac:dyDescent="0.3">
      <c r="A64">
        <f t="shared" si="3"/>
        <v>50</v>
      </c>
      <c r="B64" s="7" t="s">
        <v>64</v>
      </c>
      <c r="C64" s="3">
        <v>220</v>
      </c>
      <c r="D64" s="5">
        <f>D63+C64</f>
        <v>24940</v>
      </c>
      <c r="E64" s="16">
        <v>30</v>
      </c>
      <c r="F64" s="15"/>
      <c r="G64" s="5"/>
    </row>
  </sheetData>
  <mergeCells count="4">
    <mergeCell ref="C4:J4"/>
    <mergeCell ref="C6:J6"/>
    <mergeCell ref="C8:J8"/>
    <mergeCell ref="C10:J10"/>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workbookViewId="0">
      <selection activeCell="C14" sqref="C14"/>
    </sheetView>
  </sheetViews>
  <sheetFormatPr defaultRowHeight="14.4" x14ac:dyDescent="0.3"/>
  <cols>
    <col min="2" max="2" width="24.5546875" customWidth="1"/>
    <col min="3" max="3" width="18.5546875" customWidth="1"/>
    <col min="4" max="4" width="19.109375" customWidth="1"/>
    <col min="6" max="6" width="15.33203125" customWidth="1"/>
  </cols>
  <sheetData>
    <row r="1" spans="1:14" x14ac:dyDescent="0.3">
      <c r="B1" s="17"/>
    </row>
    <row r="2" spans="1:14" ht="23.4" x14ac:dyDescent="0.45">
      <c r="B2" s="6" t="s">
        <v>98</v>
      </c>
    </row>
    <row r="3" spans="1:14" ht="28.8" x14ac:dyDescent="0.3">
      <c r="C3" s="1" t="s">
        <v>66</v>
      </c>
      <c r="D3" s="2">
        <f>50/20</f>
        <v>2.5</v>
      </c>
      <c r="G3" s="8"/>
    </row>
    <row r="4" spans="1:14" x14ac:dyDescent="0.3">
      <c r="C4" s="1"/>
      <c r="D4" s="21"/>
      <c r="G4" s="8"/>
    </row>
    <row r="5" spans="1:14" ht="62.25" customHeight="1" x14ac:dyDescent="0.3">
      <c r="A5" s="41" t="s">
        <v>83</v>
      </c>
      <c r="E5" s="51" t="s">
        <v>100</v>
      </c>
      <c r="F5" s="52"/>
      <c r="G5" s="10"/>
      <c r="H5" s="54" t="s">
        <v>85</v>
      </c>
      <c r="I5" s="53" t="s">
        <v>86</v>
      </c>
      <c r="J5" s="53"/>
      <c r="K5" s="53"/>
      <c r="L5" s="53"/>
      <c r="M5" s="53"/>
      <c r="N5" s="53"/>
    </row>
    <row r="6" spans="1:14" s="8" customFormat="1" ht="37.5" customHeight="1" x14ac:dyDescent="0.3">
      <c r="A6" s="23" t="s">
        <v>70</v>
      </c>
      <c r="B6" s="24" t="s">
        <v>0</v>
      </c>
      <c r="C6" s="24" t="s">
        <v>65</v>
      </c>
      <c r="E6" s="46" t="s">
        <v>97</v>
      </c>
      <c r="F6" s="40" t="s">
        <v>82</v>
      </c>
      <c r="G6" s="9"/>
      <c r="H6" s="54"/>
      <c r="I6" s="53"/>
      <c r="J6" s="53"/>
      <c r="K6" s="53"/>
      <c r="L6" s="53"/>
      <c r="M6" s="53"/>
      <c r="N6" s="53"/>
    </row>
    <row r="7" spans="1:14" x14ac:dyDescent="0.3">
      <c r="A7">
        <v>1</v>
      </c>
      <c r="B7" t="s">
        <v>11</v>
      </c>
      <c r="C7" s="20">
        <v>1</v>
      </c>
      <c r="E7" s="34"/>
      <c r="F7" s="35">
        <v>1</v>
      </c>
    </row>
    <row r="8" spans="1:14" x14ac:dyDescent="0.3">
      <c r="A8">
        <f>A7+1</f>
        <v>2</v>
      </c>
      <c r="B8" t="s">
        <v>12</v>
      </c>
      <c r="C8" s="20"/>
      <c r="E8" s="36">
        <f>1+D3</f>
        <v>3.5</v>
      </c>
      <c r="F8" s="37">
        <f>ROUNDDOWN(E8,0)</f>
        <v>3</v>
      </c>
      <c r="H8" s="48" t="s">
        <v>87</v>
      </c>
      <c r="I8" s="49" t="s">
        <v>88</v>
      </c>
      <c r="J8" s="49"/>
      <c r="K8" s="49"/>
      <c r="L8" s="49"/>
      <c r="M8" s="49"/>
      <c r="N8" s="49"/>
    </row>
    <row r="9" spans="1:14" x14ac:dyDescent="0.3">
      <c r="A9">
        <f t="shared" ref="A9:A31" si="0">A8+1</f>
        <v>3</v>
      </c>
      <c r="B9" t="s">
        <v>13</v>
      </c>
      <c r="C9" s="20">
        <v>2</v>
      </c>
      <c r="E9" s="36">
        <f>E8+$D$3</f>
        <v>6</v>
      </c>
      <c r="F9" s="37">
        <f>ROUNDDOWN(E9,0)</f>
        <v>6</v>
      </c>
      <c r="H9" s="48"/>
      <c r="I9" s="49"/>
      <c r="J9" s="49"/>
      <c r="K9" s="49"/>
      <c r="L9" s="49"/>
      <c r="M9" s="49"/>
      <c r="N9" s="49"/>
    </row>
    <row r="10" spans="1:14" x14ac:dyDescent="0.3">
      <c r="A10">
        <f t="shared" si="0"/>
        <v>4</v>
      </c>
      <c r="B10" t="s">
        <v>14</v>
      </c>
      <c r="C10" s="20"/>
      <c r="E10" s="36">
        <f t="shared" ref="E10:E26" si="1">E9+$D$3</f>
        <v>8.5</v>
      </c>
      <c r="F10" s="37">
        <f t="shared" ref="F10:F26" si="2">ROUNDDOWN(E10,0)</f>
        <v>8</v>
      </c>
    </row>
    <row r="11" spans="1:14" x14ac:dyDescent="0.3">
      <c r="A11">
        <f t="shared" si="0"/>
        <v>5</v>
      </c>
      <c r="B11" t="s">
        <v>73</v>
      </c>
      <c r="C11" s="20"/>
      <c r="E11" s="36">
        <f t="shared" si="1"/>
        <v>11</v>
      </c>
      <c r="F11" s="37">
        <f t="shared" si="2"/>
        <v>11</v>
      </c>
      <c r="H11" s="48" t="s">
        <v>89</v>
      </c>
      <c r="I11" s="49" t="s">
        <v>90</v>
      </c>
      <c r="J11" s="49"/>
      <c r="K11" s="49"/>
      <c r="L11" s="49"/>
      <c r="M11" s="49"/>
      <c r="N11" s="49"/>
    </row>
    <row r="12" spans="1:14" x14ac:dyDescent="0.3">
      <c r="A12">
        <f t="shared" si="0"/>
        <v>6</v>
      </c>
      <c r="B12" t="s">
        <v>16</v>
      </c>
      <c r="C12" s="20">
        <v>3</v>
      </c>
      <c r="E12" s="36">
        <f t="shared" si="1"/>
        <v>13.5</v>
      </c>
      <c r="F12" s="37">
        <f t="shared" si="2"/>
        <v>13</v>
      </c>
      <c r="H12" s="48"/>
      <c r="I12" s="49"/>
      <c r="J12" s="49"/>
      <c r="K12" s="49"/>
      <c r="L12" s="49"/>
      <c r="M12" s="49"/>
      <c r="N12" s="49"/>
    </row>
    <row r="13" spans="1:14" x14ac:dyDescent="0.3">
      <c r="A13">
        <f t="shared" si="0"/>
        <v>7</v>
      </c>
      <c r="B13" t="s">
        <v>74</v>
      </c>
      <c r="C13" s="20"/>
      <c r="E13" s="36">
        <f t="shared" si="1"/>
        <v>16</v>
      </c>
      <c r="F13" s="37">
        <f t="shared" si="2"/>
        <v>16</v>
      </c>
    </row>
    <row r="14" spans="1:14" ht="15" customHeight="1" x14ac:dyDescent="0.3">
      <c r="A14">
        <f t="shared" si="0"/>
        <v>8</v>
      </c>
      <c r="B14" t="s">
        <v>18</v>
      </c>
      <c r="C14" s="20">
        <v>4</v>
      </c>
      <c r="E14" s="36">
        <f t="shared" si="1"/>
        <v>18.5</v>
      </c>
      <c r="F14" s="37">
        <f t="shared" si="2"/>
        <v>18</v>
      </c>
      <c r="H14" s="48" t="s">
        <v>91</v>
      </c>
      <c r="I14" s="50" t="s">
        <v>99</v>
      </c>
      <c r="J14" s="50"/>
      <c r="K14" s="50"/>
      <c r="L14" s="50"/>
      <c r="M14" s="50"/>
      <c r="N14" s="50"/>
    </row>
    <row r="15" spans="1:14" x14ac:dyDescent="0.3">
      <c r="A15">
        <f t="shared" si="0"/>
        <v>9</v>
      </c>
      <c r="B15" t="s">
        <v>19</v>
      </c>
      <c r="C15" s="20"/>
      <c r="E15" s="36">
        <f t="shared" si="1"/>
        <v>21</v>
      </c>
      <c r="F15" s="37">
        <f t="shared" si="2"/>
        <v>21</v>
      </c>
      <c r="H15" s="48"/>
      <c r="I15" s="50"/>
      <c r="J15" s="50"/>
      <c r="K15" s="50"/>
      <c r="L15" s="50"/>
      <c r="M15" s="50"/>
      <c r="N15" s="50"/>
    </row>
    <row r="16" spans="1:14" x14ac:dyDescent="0.3">
      <c r="A16">
        <f t="shared" si="0"/>
        <v>10</v>
      </c>
      <c r="B16" t="s">
        <v>20</v>
      </c>
      <c r="C16" s="20"/>
      <c r="E16" s="36">
        <f t="shared" si="1"/>
        <v>23.5</v>
      </c>
      <c r="F16" s="37">
        <f t="shared" si="2"/>
        <v>23</v>
      </c>
      <c r="H16" s="48"/>
      <c r="I16" s="50"/>
      <c r="J16" s="50"/>
      <c r="K16" s="50"/>
      <c r="L16" s="50"/>
      <c r="M16" s="50"/>
      <c r="N16" s="50"/>
    </row>
    <row r="17" spans="1:14" ht="15" customHeight="1" x14ac:dyDescent="0.3">
      <c r="A17">
        <f t="shared" si="0"/>
        <v>11</v>
      </c>
      <c r="B17" t="s">
        <v>75</v>
      </c>
      <c r="C17" s="20">
        <v>5</v>
      </c>
      <c r="E17" s="36">
        <f t="shared" si="1"/>
        <v>26</v>
      </c>
      <c r="F17" s="37">
        <f t="shared" si="2"/>
        <v>26</v>
      </c>
      <c r="H17" s="48"/>
      <c r="I17" s="50"/>
      <c r="J17" s="50"/>
      <c r="K17" s="50"/>
      <c r="L17" s="50"/>
      <c r="M17" s="50"/>
      <c r="N17" s="50"/>
    </row>
    <row r="18" spans="1:14" x14ac:dyDescent="0.3">
      <c r="A18">
        <f t="shared" si="0"/>
        <v>12</v>
      </c>
      <c r="B18" t="s">
        <v>76</v>
      </c>
      <c r="C18" s="20"/>
      <c r="E18" s="36">
        <f t="shared" si="1"/>
        <v>28.5</v>
      </c>
      <c r="F18" s="37">
        <f t="shared" si="2"/>
        <v>28</v>
      </c>
      <c r="H18" s="48"/>
      <c r="I18" s="50"/>
      <c r="J18" s="50"/>
      <c r="K18" s="50"/>
      <c r="L18" s="50"/>
      <c r="M18" s="50"/>
      <c r="N18" s="50"/>
    </row>
    <row r="19" spans="1:14" x14ac:dyDescent="0.3">
      <c r="A19">
        <f t="shared" si="0"/>
        <v>13</v>
      </c>
      <c r="B19" t="s">
        <v>23</v>
      </c>
      <c r="C19" s="20">
        <v>6</v>
      </c>
      <c r="E19" s="36">
        <f t="shared" si="1"/>
        <v>31</v>
      </c>
      <c r="F19" s="37">
        <f t="shared" si="2"/>
        <v>31</v>
      </c>
    </row>
    <row r="20" spans="1:14" x14ac:dyDescent="0.3">
      <c r="A20">
        <f t="shared" si="0"/>
        <v>14</v>
      </c>
      <c r="B20" t="s">
        <v>77</v>
      </c>
      <c r="C20" s="20"/>
      <c r="E20" s="36">
        <f t="shared" si="1"/>
        <v>33.5</v>
      </c>
      <c r="F20" s="37">
        <f t="shared" si="2"/>
        <v>33</v>
      </c>
      <c r="H20" s="48" t="s">
        <v>92</v>
      </c>
      <c r="I20" s="49" t="s">
        <v>93</v>
      </c>
      <c r="J20" s="49"/>
      <c r="K20" s="49"/>
      <c r="L20" s="49"/>
      <c r="M20" s="49"/>
      <c r="N20" s="49"/>
    </row>
    <row r="21" spans="1:14" x14ac:dyDescent="0.3">
      <c r="A21">
        <f t="shared" si="0"/>
        <v>15</v>
      </c>
      <c r="B21" t="s">
        <v>78</v>
      </c>
      <c r="C21" s="20"/>
      <c r="E21" s="36">
        <f t="shared" si="1"/>
        <v>36</v>
      </c>
      <c r="F21" s="37">
        <f t="shared" si="2"/>
        <v>36</v>
      </c>
      <c r="H21" s="48"/>
      <c r="I21" s="49"/>
      <c r="J21" s="49"/>
      <c r="K21" s="49"/>
      <c r="L21" s="49"/>
      <c r="M21" s="49"/>
      <c r="N21" s="49"/>
    </row>
    <row r="22" spans="1:14" x14ac:dyDescent="0.3">
      <c r="A22">
        <f t="shared" si="0"/>
        <v>16</v>
      </c>
      <c r="B22" t="s">
        <v>27</v>
      </c>
      <c r="C22" s="20">
        <v>7</v>
      </c>
      <c r="E22" s="36">
        <f t="shared" si="1"/>
        <v>38.5</v>
      </c>
      <c r="F22" s="37">
        <f t="shared" si="2"/>
        <v>38</v>
      </c>
      <c r="H22" s="48"/>
      <c r="I22" s="49"/>
      <c r="J22" s="49"/>
      <c r="K22" s="49"/>
      <c r="L22" s="49"/>
      <c r="M22" s="49"/>
      <c r="N22" s="49"/>
    </row>
    <row r="23" spans="1:14" x14ac:dyDescent="0.3">
      <c r="A23">
        <f t="shared" si="0"/>
        <v>17</v>
      </c>
      <c r="B23" t="s">
        <v>28</v>
      </c>
      <c r="C23" s="20"/>
      <c r="E23" s="36">
        <f t="shared" si="1"/>
        <v>41</v>
      </c>
      <c r="F23" s="37">
        <f t="shared" si="2"/>
        <v>41</v>
      </c>
      <c r="H23" s="48"/>
      <c r="I23" s="49"/>
      <c r="J23" s="49"/>
      <c r="K23" s="49"/>
      <c r="L23" s="49"/>
      <c r="M23" s="49"/>
      <c r="N23" s="49"/>
    </row>
    <row r="24" spans="1:14" x14ac:dyDescent="0.3">
      <c r="A24">
        <f t="shared" si="0"/>
        <v>18</v>
      </c>
      <c r="B24" t="s">
        <v>29</v>
      </c>
      <c r="C24" s="20">
        <v>8</v>
      </c>
      <c r="E24" s="36">
        <f t="shared" si="1"/>
        <v>43.5</v>
      </c>
      <c r="F24" s="37">
        <f t="shared" si="2"/>
        <v>43</v>
      </c>
      <c r="H24" s="48"/>
      <c r="I24" s="49"/>
      <c r="J24" s="49"/>
      <c r="K24" s="49"/>
      <c r="L24" s="49"/>
      <c r="M24" s="49"/>
      <c r="N24" s="49"/>
    </row>
    <row r="25" spans="1:14" x14ac:dyDescent="0.3">
      <c r="A25">
        <f t="shared" si="0"/>
        <v>19</v>
      </c>
      <c r="B25" t="s">
        <v>81</v>
      </c>
      <c r="C25" s="20"/>
      <c r="E25" s="36">
        <f t="shared" si="1"/>
        <v>46</v>
      </c>
      <c r="F25" s="37">
        <f t="shared" si="2"/>
        <v>46</v>
      </c>
    </row>
    <row r="26" spans="1:14" x14ac:dyDescent="0.3">
      <c r="A26">
        <f t="shared" si="0"/>
        <v>20</v>
      </c>
      <c r="B26" t="s">
        <v>31</v>
      </c>
      <c r="C26" s="20"/>
      <c r="E26" s="38">
        <f t="shared" si="1"/>
        <v>48.5</v>
      </c>
      <c r="F26" s="39">
        <f t="shared" si="2"/>
        <v>48</v>
      </c>
    </row>
    <row r="27" spans="1:14" x14ac:dyDescent="0.3">
      <c r="A27">
        <f t="shared" si="0"/>
        <v>21</v>
      </c>
      <c r="B27" t="s">
        <v>32</v>
      </c>
      <c r="C27" s="20">
        <v>9</v>
      </c>
    </row>
    <row r="28" spans="1:14" x14ac:dyDescent="0.3">
      <c r="A28">
        <f t="shared" si="0"/>
        <v>22</v>
      </c>
      <c r="B28" t="s">
        <v>33</v>
      </c>
      <c r="C28" s="20"/>
    </row>
    <row r="29" spans="1:14" x14ac:dyDescent="0.3">
      <c r="A29">
        <f t="shared" si="0"/>
        <v>23</v>
      </c>
      <c r="B29" t="s">
        <v>34</v>
      </c>
      <c r="C29" s="20">
        <v>10</v>
      </c>
    </row>
    <row r="30" spans="1:14" x14ac:dyDescent="0.3">
      <c r="A30">
        <f t="shared" si="0"/>
        <v>24</v>
      </c>
      <c r="B30" t="s">
        <v>35</v>
      </c>
      <c r="C30" s="20"/>
    </row>
    <row r="31" spans="1:14" x14ac:dyDescent="0.3">
      <c r="A31">
        <f t="shared" si="0"/>
        <v>25</v>
      </c>
      <c r="B31" t="s">
        <v>36</v>
      </c>
      <c r="C31" s="20"/>
    </row>
    <row r="32" spans="1:14" x14ac:dyDescent="0.3">
      <c r="A32">
        <v>26</v>
      </c>
      <c r="B32" t="s">
        <v>72</v>
      </c>
      <c r="C32" s="20">
        <v>11</v>
      </c>
    </row>
    <row r="33" spans="1:3" x14ac:dyDescent="0.3">
      <c r="A33">
        <f>A32+1</f>
        <v>27</v>
      </c>
      <c r="B33" t="s">
        <v>38</v>
      </c>
      <c r="C33" s="20"/>
    </row>
    <row r="34" spans="1:3" x14ac:dyDescent="0.3">
      <c r="A34">
        <f t="shared" ref="A34:A56" si="3">A33+1</f>
        <v>28</v>
      </c>
      <c r="B34" t="s">
        <v>39</v>
      </c>
      <c r="C34" s="20">
        <v>12</v>
      </c>
    </row>
    <row r="35" spans="1:3" x14ac:dyDescent="0.3">
      <c r="A35">
        <f t="shared" si="3"/>
        <v>29</v>
      </c>
      <c r="B35" t="s">
        <v>40</v>
      </c>
      <c r="C35" s="20"/>
    </row>
    <row r="36" spans="1:3" x14ac:dyDescent="0.3">
      <c r="A36">
        <f t="shared" si="3"/>
        <v>30</v>
      </c>
      <c r="B36" t="s">
        <v>41</v>
      </c>
      <c r="C36" s="20"/>
    </row>
    <row r="37" spans="1:3" x14ac:dyDescent="0.3">
      <c r="A37">
        <f t="shared" si="3"/>
        <v>31</v>
      </c>
      <c r="B37" t="s">
        <v>42</v>
      </c>
      <c r="C37" s="20">
        <v>13</v>
      </c>
    </row>
    <row r="38" spans="1:3" x14ac:dyDescent="0.3">
      <c r="A38">
        <f t="shared" si="3"/>
        <v>32</v>
      </c>
      <c r="B38" t="s">
        <v>43</v>
      </c>
      <c r="C38" s="20"/>
    </row>
    <row r="39" spans="1:3" x14ac:dyDescent="0.3">
      <c r="A39">
        <f t="shared" si="3"/>
        <v>33</v>
      </c>
      <c r="B39" t="s">
        <v>44</v>
      </c>
      <c r="C39" s="20">
        <v>14</v>
      </c>
    </row>
    <row r="40" spans="1:3" x14ac:dyDescent="0.3">
      <c r="A40">
        <f t="shared" si="3"/>
        <v>34</v>
      </c>
      <c r="B40" t="s">
        <v>45</v>
      </c>
      <c r="C40" s="20"/>
    </row>
    <row r="41" spans="1:3" x14ac:dyDescent="0.3">
      <c r="A41">
        <f t="shared" si="3"/>
        <v>35</v>
      </c>
      <c r="B41" t="s">
        <v>46</v>
      </c>
      <c r="C41" s="20"/>
    </row>
    <row r="42" spans="1:3" x14ac:dyDescent="0.3">
      <c r="A42">
        <f t="shared" si="3"/>
        <v>36</v>
      </c>
      <c r="B42" t="s">
        <v>47</v>
      </c>
      <c r="C42" s="20">
        <v>15</v>
      </c>
    </row>
    <row r="43" spans="1:3" x14ac:dyDescent="0.3">
      <c r="A43">
        <f t="shared" si="3"/>
        <v>37</v>
      </c>
      <c r="B43" t="s">
        <v>48</v>
      </c>
      <c r="C43" s="20"/>
    </row>
    <row r="44" spans="1:3" x14ac:dyDescent="0.3">
      <c r="A44">
        <f t="shared" si="3"/>
        <v>38</v>
      </c>
      <c r="B44" t="s">
        <v>49</v>
      </c>
      <c r="C44" s="20">
        <v>16</v>
      </c>
    </row>
    <row r="45" spans="1:3" x14ac:dyDescent="0.3">
      <c r="A45">
        <f t="shared" si="3"/>
        <v>39</v>
      </c>
      <c r="B45" t="s">
        <v>51</v>
      </c>
      <c r="C45" s="20"/>
    </row>
    <row r="46" spans="1:3" x14ac:dyDescent="0.3">
      <c r="A46">
        <f t="shared" si="3"/>
        <v>40</v>
      </c>
      <c r="B46" t="s">
        <v>52</v>
      </c>
      <c r="C46" s="20"/>
    </row>
    <row r="47" spans="1:3" x14ac:dyDescent="0.3">
      <c r="A47">
        <f t="shared" si="3"/>
        <v>41</v>
      </c>
      <c r="B47" t="s">
        <v>79</v>
      </c>
      <c r="C47" s="20">
        <v>17</v>
      </c>
    </row>
    <row r="48" spans="1:3" x14ac:dyDescent="0.3">
      <c r="A48">
        <f t="shared" si="3"/>
        <v>42</v>
      </c>
      <c r="B48" t="s">
        <v>55</v>
      </c>
      <c r="C48" s="20"/>
    </row>
    <row r="49" spans="1:3" x14ac:dyDescent="0.3">
      <c r="A49">
        <f t="shared" si="3"/>
        <v>43</v>
      </c>
      <c r="B49" t="s">
        <v>80</v>
      </c>
      <c r="C49" s="20">
        <v>18</v>
      </c>
    </row>
    <row r="50" spans="1:3" x14ac:dyDescent="0.3">
      <c r="A50">
        <f t="shared" si="3"/>
        <v>44</v>
      </c>
      <c r="B50" t="s">
        <v>57</v>
      </c>
      <c r="C50" s="20"/>
    </row>
    <row r="51" spans="1:3" x14ac:dyDescent="0.3">
      <c r="A51">
        <f t="shared" si="3"/>
        <v>45</v>
      </c>
      <c r="B51" t="s">
        <v>59</v>
      </c>
      <c r="C51" s="20"/>
    </row>
    <row r="52" spans="1:3" x14ac:dyDescent="0.3">
      <c r="A52">
        <f t="shared" si="3"/>
        <v>46</v>
      </c>
      <c r="B52" t="s">
        <v>60</v>
      </c>
      <c r="C52" s="20">
        <v>19</v>
      </c>
    </row>
    <row r="53" spans="1:3" x14ac:dyDescent="0.3">
      <c r="A53">
        <f t="shared" si="3"/>
        <v>47</v>
      </c>
      <c r="B53" t="s">
        <v>61</v>
      </c>
      <c r="C53" s="20"/>
    </row>
    <row r="54" spans="1:3" x14ac:dyDescent="0.3">
      <c r="A54">
        <f t="shared" si="3"/>
        <v>48</v>
      </c>
      <c r="B54" t="s">
        <v>62</v>
      </c>
      <c r="C54" s="20">
        <v>20</v>
      </c>
    </row>
    <row r="55" spans="1:3" x14ac:dyDescent="0.3">
      <c r="A55">
        <f t="shared" si="3"/>
        <v>49</v>
      </c>
      <c r="B55" t="s">
        <v>63</v>
      </c>
      <c r="C55" s="20"/>
    </row>
    <row r="56" spans="1:3" x14ac:dyDescent="0.3">
      <c r="A56">
        <f t="shared" si="3"/>
        <v>50</v>
      </c>
      <c r="B56" t="s">
        <v>64</v>
      </c>
      <c r="C56" s="20"/>
    </row>
  </sheetData>
  <mergeCells count="11">
    <mergeCell ref="H14:H18"/>
    <mergeCell ref="H20:H24"/>
    <mergeCell ref="I20:N24"/>
    <mergeCell ref="I14:N18"/>
    <mergeCell ref="E5:F5"/>
    <mergeCell ref="I5:N6"/>
    <mergeCell ref="H5:H6"/>
    <mergeCell ref="I8:N9"/>
    <mergeCell ref="I11:N12"/>
    <mergeCell ref="H8:H9"/>
    <mergeCell ref="H11:H12"/>
  </mergeCells>
  <dataValidations count="4">
    <dataValidation allowBlank="1" showInputMessage="1" showErrorMessage="1" promptTitle="Sampling Interval" prompt="Calculate the sampling interval (k) by dividing the number of PSUs to select (n) by the total number of PSUs in the list (N)" sqref="D4"/>
    <dataValidation allowBlank="1" showInputMessage="1" showErrorMessage="1" promptTitle="PSU listing" prompt="Usually organized in geographical order, by neighbouring provinces/regions. " sqref="B6"/>
    <dataValidation allowBlank="1" showInputMessage="1" showErrorMessage="1" promptTitle="Sampling Interval" prompt="Calculate the sampling interval (k) by dividing the total number of PSUs (N) by the number of PSUs to select (n) N/n" sqref="D3"/>
    <dataValidation allowBlank="1" showInputMessage="1" showErrorMessage="1" promptTitle="PSU #" prompt="Sequential numbering of PSUs" sqref="A6"/>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PSU selection template PPS</vt:lpstr>
      <vt:lpstr>Instructions and example PPS</vt:lpstr>
      <vt:lpstr>Instructions and example SS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 User</dc:creator>
  <cp:lastModifiedBy>Williams, Anne (CDC/ONDIEH/NCCDPHP) (CTR)</cp:lastModifiedBy>
  <dcterms:created xsi:type="dcterms:W3CDTF">2017-05-16T19:10:16Z</dcterms:created>
  <dcterms:modified xsi:type="dcterms:W3CDTF">2019-04-15T20:51:38Z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96 96 1440 900</vt:lpwstr>
  </property>
</Properties>
</file>